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275" windowHeight="7245"/>
  </bookViews>
  <sheets>
    <sheet name="Orria1" sheetId="1" r:id="rId1"/>
    <sheet name="Orria2" sheetId="2" r:id="rId2"/>
    <sheet name="Orria3" sheetId="3" r:id="rId3"/>
  </sheets>
  <calcPr calcId="125725"/>
</workbook>
</file>

<file path=xl/calcChain.xml><?xml version="1.0" encoding="utf-8"?>
<calcChain xmlns="http://schemas.openxmlformats.org/spreadsheetml/2006/main">
  <c r="D10" i="1"/>
  <c r="F10"/>
  <c r="E10"/>
  <c r="G10"/>
  <c r="D8"/>
  <c r="G7"/>
  <c r="G6"/>
  <c r="F7"/>
  <c r="F6"/>
  <c r="E7"/>
  <c r="E6"/>
  <c r="D7"/>
  <c r="D6"/>
  <c r="G8"/>
  <c r="F8"/>
  <c r="E8"/>
  <c r="G17"/>
  <c r="F17"/>
  <c r="E17"/>
  <c r="D17"/>
  <c r="E25"/>
  <c r="D25"/>
</calcChain>
</file>

<file path=xl/sharedStrings.xml><?xml version="1.0" encoding="utf-8"?>
<sst xmlns="http://schemas.openxmlformats.org/spreadsheetml/2006/main" count="61" uniqueCount="22">
  <si>
    <t>Zerga autonomia</t>
  </si>
  <si>
    <t>Zerga biztanleko</t>
  </si>
  <si>
    <t>Gastua biztanleko</t>
  </si>
  <si>
    <t>Kapital gastua biztanleko</t>
  </si>
  <si>
    <t>1+2.kapitulu eskubide likidatuak/eskubide likidatu guztiak</t>
  </si>
  <si>
    <t>1+2.kapitulu eskubide likidatuak/biztanle kopuru</t>
  </si>
  <si>
    <t>Obligazioak / biztanle kopurua</t>
  </si>
  <si>
    <t>VI+VII kap.obligazioak/biztanle kopurua</t>
  </si>
  <si>
    <t>KONTZEPTUAK</t>
  </si>
  <si>
    <t>RATIOAK</t>
  </si>
  <si>
    <t>GIZARTE ONGIZATE UDAL PATRONATUA</t>
  </si>
  <si>
    <t>KIROL PATRONATUA</t>
  </si>
  <si>
    <t>BERMEOKO UDALA</t>
  </si>
  <si>
    <t>38.</t>
  </si>
  <si>
    <t>40.</t>
  </si>
  <si>
    <t>41.</t>
  </si>
  <si>
    <t>42.</t>
  </si>
  <si>
    <t>-</t>
  </si>
  <si>
    <t>43.</t>
  </si>
  <si>
    <t>Kobratzeko bataz besteko aldia</t>
  </si>
  <si>
    <t>Kobratzeko eskubidea (I-II-III) *365 / Aitortutako eskubide garbiak)</t>
  </si>
  <si>
    <t>EGUN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</si>
</sst>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0" fillId="0" borderId="0" xfId="0" applyBorder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ill="1"/>
    <xf numFmtId="0" fontId="3" fillId="0" borderId="2" xfId="0" applyFont="1" applyBorder="1"/>
    <xf numFmtId="8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10" fontId="2" fillId="0" borderId="1" xfId="1" applyNumberFormat="1" applyFont="1" applyBorder="1"/>
    <xf numFmtId="0" fontId="3" fillId="0" borderId="0" xfId="0" applyFont="1" applyBorder="1"/>
    <xf numFmtId="8" fontId="2" fillId="0" borderId="0" xfId="0" applyNumberFormat="1" applyFont="1" applyBorder="1" applyAlignment="1">
      <alignment vertical="top" wrapText="1"/>
    </xf>
    <xf numFmtId="0" fontId="0" fillId="0" borderId="0" xfId="0" applyFill="1" applyBorder="1"/>
    <xf numFmtId="1" fontId="2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center"/>
    </xf>
  </cellXfs>
  <cellStyles count="2">
    <cellStyle name="Ehunekoa" xfId="1" builtinId="5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tabSelected="1" zoomScaleNormal="100" workbookViewId="0">
      <selection activeCell="A27" sqref="A27:XFD27"/>
    </sheetView>
  </sheetViews>
  <sheetFormatPr defaultRowHeight="15"/>
  <cols>
    <col min="2" max="2" width="32.5703125" customWidth="1"/>
    <col min="3" max="3" width="65.42578125" customWidth="1"/>
    <col min="4" max="4" width="13.28515625" bestFit="1" customWidth="1"/>
    <col min="5" max="7" width="11.7109375" bestFit="1" customWidth="1"/>
    <col min="9" max="9" width="20.28515625" customWidth="1"/>
  </cols>
  <sheetData>
    <row r="3" spans="1:8" ht="16.5" customHeight="1">
      <c r="B3" s="5" t="s">
        <v>12</v>
      </c>
      <c r="C3" s="7"/>
      <c r="D3" s="7"/>
      <c r="E3" s="7"/>
      <c r="F3" s="7"/>
      <c r="G3" s="7"/>
    </row>
    <row r="5" spans="1:8">
      <c r="B5" s="1" t="s">
        <v>8</v>
      </c>
      <c r="C5" s="1" t="s">
        <v>9</v>
      </c>
      <c r="D5" s="1">
        <v>2016</v>
      </c>
      <c r="E5" s="1">
        <v>2017</v>
      </c>
      <c r="F5" s="1">
        <v>2018</v>
      </c>
      <c r="G5" s="1">
        <v>2019</v>
      </c>
    </row>
    <row r="6" spans="1:8" ht="15.75">
      <c r="A6" t="s">
        <v>13</v>
      </c>
      <c r="B6" s="2" t="s">
        <v>0</v>
      </c>
      <c r="C6" s="2" t="s">
        <v>4</v>
      </c>
      <c r="D6" s="13">
        <f>4442639.08/18700763.92</f>
        <v>0.23756457752234966</v>
      </c>
      <c r="E6" s="13">
        <f>4458944.05/18700763.92</f>
        <v>0.23843646543397459</v>
      </c>
      <c r="F6" s="13">
        <f>4505644.91/18700763.92</f>
        <v>0.24093373560966272</v>
      </c>
      <c r="G6" s="13">
        <f>4980506.94/18700763.92</f>
        <v>0.26632638972964479</v>
      </c>
    </row>
    <row r="7" spans="1:8" ht="15.75">
      <c r="A7" t="s">
        <v>14</v>
      </c>
      <c r="B7" s="3" t="s">
        <v>1</v>
      </c>
      <c r="C7" s="8" t="s">
        <v>5</v>
      </c>
      <c r="D7" s="10">
        <f>4442639.08/16956</f>
        <v>262.00985373908941</v>
      </c>
      <c r="E7" s="10">
        <f>4458944.05/16956</f>
        <v>262.97145848077378</v>
      </c>
      <c r="F7" s="10">
        <f>4505644.91/16956</f>
        <v>265.72569650861055</v>
      </c>
      <c r="G7" s="10">
        <f>4980506.94/16956</f>
        <v>293.73124203821658</v>
      </c>
    </row>
    <row r="8" spans="1:8" ht="15.75">
      <c r="A8" t="s">
        <v>15</v>
      </c>
      <c r="B8" s="2" t="s">
        <v>2</v>
      </c>
      <c r="C8" s="8" t="s">
        <v>6</v>
      </c>
      <c r="D8" s="10">
        <f>18339373.42/16956</f>
        <v>1081.5860710073132</v>
      </c>
      <c r="E8" s="10">
        <f>18364698.07/17004</f>
        <v>1080.022234180193</v>
      </c>
      <c r="F8" s="10">
        <f>18454800.08/17141</f>
        <v>1076.6466413861501</v>
      </c>
      <c r="G8" s="10">
        <f>19448125.58/16785</f>
        <v>1158.6610414060171</v>
      </c>
    </row>
    <row r="9" spans="1:8" ht="15.75">
      <c r="A9" t="s">
        <v>16</v>
      </c>
      <c r="B9" s="2" t="s">
        <v>3</v>
      </c>
      <c r="C9" s="8" t="s">
        <v>7</v>
      </c>
      <c r="D9" s="9">
        <v>44.88</v>
      </c>
      <c r="E9" s="9">
        <v>46</v>
      </c>
      <c r="F9" s="9">
        <v>62.99</v>
      </c>
      <c r="G9" s="9">
        <v>153.72999999999999</v>
      </c>
    </row>
    <row r="10" spans="1:8" ht="18" customHeight="1">
      <c r="A10" t="s">
        <v>18</v>
      </c>
      <c r="B10" s="2" t="s">
        <v>19</v>
      </c>
      <c r="C10" s="2" t="s">
        <v>20</v>
      </c>
      <c r="D10" s="17">
        <f>((118101.83+47703.8+546753.32)*365)/18700763.92</f>
        <v>13.907668043006874</v>
      </c>
      <c r="E10" s="17">
        <f>((227424.74+84547.55+607281.18)*365)/18936165.66</f>
        <v>17.718873111611764</v>
      </c>
      <c r="F10" s="17">
        <f>((163232.6+37551.28+511395.39)*365)/19288068.42</f>
        <v>13.47700702266588</v>
      </c>
      <c r="G10" s="17">
        <f>(147416.6+97450.28+594124.4)*365/21118992.57</f>
        <v>14.50030422544914</v>
      </c>
      <c r="H10" s="18" t="s">
        <v>21</v>
      </c>
    </row>
    <row r="12" spans="1:8" ht="20.25">
      <c r="B12" s="6" t="s">
        <v>11</v>
      </c>
      <c r="C12" s="7"/>
      <c r="D12" s="7"/>
      <c r="E12" s="7"/>
      <c r="F12" s="7"/>
      <c r="G12" s="7"/>
    </row>
    <row r="14" spans="1:8">
      <c r="B14" s="1" t="s">
        <v>8</v>
      </c>
      <c r="C14" s="1" t="s">
        <v>9</v>
      </c>
      <c r="D14" s="1">
        <v>2016</v>
      </c>
      <c r="E14" s="1">
        <v>2017</v>
      </c>
      <c r="F14" s="1">
        <v>2018</v>
      </c>
      <c r="G14" s="1">
        <v>2019</v>
      </c>
    </row>
    <row r="15" spans="1:8" ht="15.75">
      <c r="A15" t="s">
        <v>13</v>
      </c>
      <c r="B15" s="2" t="s">
        <v>0</v>
      </c>
      <c r="C15" s="2" t="s">
        <v>4</v>
      </c>
      <c r="D15" s="12" t="s">
        <v>17</v>
      </c>
      <c r="E15" s="12" t="s">
        <v>17</v>
      </c>
      <c r="F15" s="12" t="s">
        <v>17</v>
      </c>
      <c r="G15" s="12" t="s">
        <v>17</v>
      </c>
    </row>
    <row r="16" spans="1:8" ht="15.75">
      <c r="A16" t="s">
        <v>14</v>
      </c>
      <c r="B16" s="3" t="s">
        <v>1</v>
      </c>
      <c r="C16" s="8" t="s">
        <v>5</v>
      </c>
      <c r="D16" s="12" t="s">
        <v>17</v>
      </c>
      <c r="E16" s="12" t="s">
        <v>17</v>
      </c>
      <c r="F16" s="12" t="s">
        <v>17</v>
      </c>
      <c r="G16" s="12" t="s">
        <v>17</v>
      </c>
    </row>
    <row r="17" spans="1:7" ht="15.75">
      <c r="A17" t="s">
        <v>15</v>
      </c>
      <c r="B17" s="2" t="s">
        <v>2</v>
      </c>
      <c r="C17" s="8" t="s">
        <v>6</v>
      </c>
      <c r="D17" s="10">
        <f>1224727.99/16956</f>
        <v>72.229770582684594</v>
      </c>
      <c r="E17" s="10">
        <f>1177740.34/17004</f>
        <v>69.262546459656562</v>
      </c>
      <c r="F17" s="10">
        <f>1174070.41/17141</f>
        <v>68.49486085992649</v>
      </c>
      <c r="G17" s="10">
        <f>1247024/16785</f>
        <v>74.293952934167407</v>
      </c>
    </row>
    <row r="18" spans="1:7" ht="15.75">
      <c r="A18" t="s">
        <v>16</v>
      </c>
      <c r="B18" s="2" t="s">
        <v>3</v>
      </c>
      <c r="C18" s="8" t="s">
        <v>7</v>
      </c>
      <c r="D18" s="11">
        <v>6.17</v>
      </c>
      <c r="E18" s="11">
        <v>3.64</v>
      </c>
      <c r="F18" s="11">
        <v>0.25</v>
      </c>
      <c r="G18" s="11">
        <v>7.04</v>
      </c>
    </row>
    <row r="19" spans="1:7" s="4" customFormat="1" ht="15.75">
      <c r="A19" s="14"/>
      <c r="B19" s="14"/>
      <c r="C19" s="15"/>
      <c r="D19" s="15"/>
      <c r="E19" s="15"/>
      <c r="F19" s="15"/>
      <c r="G19" s="16"/>
    </row>
    <row r="20" spans="1:7" ht="20.25">
      <c r="B20" s="6" t="s">
        <v>10</v>
      </c>
      <c r="C20" s="7"/>
      <c r="D20" s="7"/>
      <c r="E20" s="7"/>
      <c r="F20" s="7"/>
      <c r="G20" s="4"/>
    </row>
    <row r="21" spans="1:7">
      <c r="F21" s="4"/>
      <c r="G21" s="4"/>
    </row>
    <row r="22" spans="1:7">
      <c r="B22" s="1" t="s">
        <v>8</v>
      </c>
      <c r="C22" s="1" t="s">
        <v>9</v>
      </c>
      <c r="D22" s="1">
        <v>2018</v>
      </c>
      <c r="E22" s="1">
        <v>2019</v>
      </c>
      <c r="F22" s="4"/>
      <c r="G22" s="4"/>
    </row>
    <row r="23" spans="1:7" ht="15.75">
      <c r="A23" t="s">
        <v>13</v>
      </c>
      <c r="B23" s="2" t="s">
        <v>0</v>
      </c>
      <c r="C23" s="2" t="s">
        <v>4</v>
      </c>
      <c r="D23" s="12" t="s">
        <v>17</v>
      </c>
      <c r="E23" s="12" t="s">
        <v>17</v>
      </c>
      <c r="F23" s="4"/>
      <c r="G23" s="4"/>
    </row>
    <row r="24" spans="1:7" ht="15.75">
      <c r="A24" t="s">
        <v>14</v>
      </c>
      <c r="B24" s="3" t="s">
        <v>1</v>
      </c>
      <c r="C24" s="8" t="s">
        <v>5</v>
      </c>
      <c r="D24" s="12" t="s">
        <v>17</v>
      </c>
      <c r="E24" s="12" t="s">
        <v>17</v>
      </c>
      <c r="F24" s="4"/>
      <c r="G24" s="4"/>
    </row>
    <row r="25" spans="1:7" ht="15.75">
      <c r="A25" t="s">
        <v>15</v>
      </c>
      <c r="B25" s="2" t="s">
        <v>2</v>
      </c>
      <c r="C25" s="8" t="s">
        <v>6</v>
      </c>
      <c r="D25" s="10">
        <f>5140154.15/17141</f>
        <v>299.87481185461763</v>
      </c>
      <c r="E25" s="10">
        <f>5151966.7/16785</f>
        <v>306.93873696753053</v>
      </c>
      <c r="F25" s="4"/>
      <c r="G25" s="4"/>
    </row>
    <row r="26" spans="1:7" ht="15.75">
      <c r="A26" t="s">
        <v>16</v>
      </c>
      <c r="B26" s="2" t="s">
        <v>3</v>
      </c>
      <c r="C26" s="8" t="s">
        <v>7</v>
      </c>
      <c r="D26" s="9">
        <v>4.24</v>
      </c>
      <c r="E26" s="9">
        <v>0.71</v>
      </c>
      <c r="F26" s="4"/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3</vt:i4>
      </vt:variant>
    </vt:vector>
  </HeadingPairs>
  <TitlesOfParts>
    <vt:vector size="3" baseType="lpstr">
      <vt:lpstr>Orria1</vt:lpstr>
      <vt:lpstr>Orria2</vt:lpstr>
      <vt:lpstr>Orria3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int104</dc:creator>
  <cp:lastModifiedBy>int104</cp:lastModifiedBy>
  <dcterms:created xsi:type="dcterms:W3CDTF">2020-10-21T09:53:24Z</dcterms:created>
  <dcterms:modified xsi:type="dcterms:W3CDTF">2020-10-26T12:28:17Z</dcterms:modified>
</cp:coreProperties>
</file>